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K\Dekanat\WiMa-Forschung\Clinician Scientist Programm\Advanced_Clinician_Scientist_BMBF\10_Homepage\Formulare\"/>
    </mc:Choice>
  </mc:AlternateContent>
  <bookViews>
    <workbookView xWindow="0" yWindow="0" windowWidth="28800" windowHeight="12300"/>
  </bookViews>
  <sheets>
    <sheet name="Publications" sheetId="1" r:id="rId1"/>
    <sheet name="Tabelle1" sheetId="2" r:id="rId2"/>
  </sheets>
  <calcPr calcId="162913"/>
</workbook>
</file>

<file path=xl/calcChain.xml><?xml version="1.0" encoding="utf-8"?>
<calcChain xmlns="http://schemas.openxmlformats.org/spreadsheetml/2006/main">
  <c r="B29" i="2" l="1"/>
  <c r="F29" i="2" s="1"/>
  <c r="B28" i="2"/>
  <c r="F28" i="2" s="1"/>
  <c r="B27" i="2"/>
  <c r="F27" i="2" s="1"/>
  <c r="B21" i="2"/>
  <c r="F21" i="2" s="1"/>
  <c r="B20" i="2"/>
  <c r="F20" i="2" s="1"/>
  <c r="B19" i="2"/>
  <c r="F19" i="2" s="1"/>
  <c r="E25" i="2" l="1"/>
  <c r="D25" i="2"/>
  <c r="C25" i="2"/>
  <c r="B25" i="2"/>
  <c r="E24" i="2"/>
  <c r="D24" i="2"/>
  <c r="C24" i="2"/>
  <c r="B24" i="2"/>
  <c r="E23" i="2"/>
  <c r="D23" i="2"/>
  <c r="C23" i="2"/>
  <c r="B23" i="2"/>
  <c r="E17" i="2"/>
  <c r="D17" i="2"/>
  <c r="C17" i="2"/>
  <c r="E16" i="2"/>
  <c r="D16" i="2"/>
  <c r="C16" i="2"/>
  <c r="E15" i="2"/>
  <c r="D15" i="2"/>
  <c r="C15" i="2"/>
  <c r="B17" i="2"/>
  <c r="B16" i="2"/>
  <c r="B15" i="2"/>
  <c r="B10" i="2"/>
  <c r="B14" i="2"/>
  <c r="F24" i="2" l="1"/>
  <c r="F23" i="2"/>
  <c r="F25" i="2"/>
  <c r="F16" i="2"/>
  <c r="F17" i="2"/>
  <c r="F15" i="2"/>
  <c r="E22" i="2"/>
  <c r="E14" i="2"/>
  <c r="E12" i="2"/>
  <c r="E11" i="2"/>
  <c r="E10" i="2"/>
  <c r="D22" i="2"/>
  <c r="D14" i="2"/>
  <c r="D12" i="2"/>
  <c r="D11" i="2"/>
  <c r="D10" i="2"/>
  <c r="C22" i="2"/>
  <c r="C14" i="2"/>
  <c r="C12" i="2"/>
  <c r="C11" i="2"/>
  <c r="C10" i="2"/>
  <c r="B18" i="2"/>
  <c r="F18" i="2" s="1"/>
  <c r="B26" i="2"/>
  <c r="F26" i="2" s="1"/>
  <c r="B22" i="2"/>
  <c r="B12" i="2"/>
  <c r="B11" i="2"/>
  <c r="B6" i="2"/>
  <c r="B5" i="2"/>
  <c r="B4" i="2"/>
  <c r="F22" i="2" l="1"/>
  <c r="F11" i="2"/>
  <c r="F14" i="2"/>
  <c r="E13" i="2"/>
  <c r="C13" i="2"/>
  <c r="F12" i="2"/>
  <c r="F10" i="2"/>
  <c r="D13" i="2"/>
  <c r="B13" i="2"/>
  <c r="F13" i="2" l="1"/>
</calcChain>
</file>

<file path=xl/sharedStrings.xml><?xml version="1.0" encoding="utf-8"?>
<sst xmlns="http://schemas.openxmlformats.org/spreadsheetml/2006/main" count="146" uniqueCount="118">
  <si>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</si>
  <si>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*</t>
    </r>
  </si>
  <si>
    <r>
      <rPr>
        <sz val="10"/>
        <color theme="1"/>
        <rFont val="Arial"/>
        <family val="2"/>
      </rPr>
      <t>**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</si>
  <si>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</si>
  <si>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please use latest impact factor</t>
    </r>
  </si>
  <si>
    <r>
      <rPr>
        <sz val="10"/>
        <color theme="1"/>
        <rFont val="Arial"/>
        <family val="2"/>
      </rPr>
      <t>also co-authorships or co-last authorships</t>
    </r>
  </si>
  <si>
    <r>
      <rPr>
        <sz val="10"/>
        <color theme="1"/>
        <rFont val="Arial"/>
        <family val="2"/>
      </rPr>
      <t>Journal - Volume - Issue - Pages</t>
    </r>
  </si>
  <si>
    <r>
      <rPr>
        <b/>
        <sz val="10"/>
        <color theme="1"/>
        <rFont val="Arial"/>
        <family val="2"/>
      </rPr>
      <t>Top 5 publications</t>
    </r>
  </si>
  <si>
    <r>
      <rPr>
        <b/>
        <sz val="10"/>
        <color theme="1"/>
        <rFont val="Arial"/>
        <family val="2"/>
      </rPr>
      <t>Original research articles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</si>
  <si>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</si>
  <si>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</si>
  <si>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</si>
  <si>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</si>
  <si>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</si>
  <si>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</si>
  <si>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1"/>
        <rFont val="Arial"/>
        <family val="2"/>
      </rPr>
      <t>Date:</t>
    </r>
  </si>
  <si>
    <r>
      <rPr>
        <b/>
        <sz val="10"/>
        <color theme="1"/>
        <rFont val="Arial"/>
        <family val="2"/>
      </rPr>
      <t>Review articles / book chapters (only peer-reviewed)</t>
    </r>
  </si>
  <si>
    <r>
      <rPr>
        <b/>
        <sz val="10"/>
        <color theme="1"/>
        <rFont val="Arial"/>
        <family val="2"/>
      </rPr>
      <t>Case descriptions</t>
    </r>
  </si>
  <si>
    <r>
      <rPr>
        <b/>
        <sz val="10"/>
        <color theme="1"/>
        <rFont val="Arial"/>
        <family val="2"/>
      </rPr>
      <t>Further publications</t>
    </r>
  </si>
  <si>
    <r>
      <rPr>
        <b/>
        <sz val="10"/>
        <color theme="1"/>
        <rFont val="Arial"/>
        <family val="2"/>
      </rPr>
      <t>h-index (Web of Science, WoS):</t>
    </r>
  </si>
  <si>
    <r>
      <rPr>
        <b/>
        <sz val="10"/>
        <color theme="1"/>
        <rFont val="Arial"/>
        <family val="2"/>
      </rPr>
      <t>h-index (Google Scholar):</t>
    </r>
  </si>
  <si>
    <r>
      <rPr>
        <b/>
        <sz val="10"/>
        <color theme="1"/>
        <rFont val="Arial"/>
        <family val="2"/>
      </rPr>
      <t>h-index of last 5 years (Google Scholar):</t>
    </r>
  </si>
  <si>
    <r>
      <rPr>
        <b/>
        <sz val="10"/>
        <color theme="0"/>
        <rFont val="Arial"/>
        <family val="2"/>
      </rPr>
      <t>Please add "x" as appropriate</t>
    </r>
  </si>
  <si>
    <r>
      <rPr>
        <b/>
        <sz val="10"/>
        <color theme="1"/>
        <rFont val="Arial"/>
        <family val="2"/>
      </rPr>
      <t>Summary of publications</t>
    </r>
  </si>
  <si>
    <r>
      <rPr>
        <sz val="10"/>
        <color theme="1"/>
        <rFont val="Arial"/>
        <family val="2"/>
      </rPr>
      <t>xxx</t>
    </r>
  </si>
  <si>
    <r>
      <rPr>
        <b/>
        <sz val="10"/>
        <color theme="1"/>
        <rFont val="Arial"/>
        <family val="2"/>
      </rPr>
      <t>Original research articles of last 5 years (only peer-reviewed)</t>
    </r>
  </si>
  <si>
    <r>
      <rPr>
        <b/>
        <sz val="10"/>
        <color theme="1"/>
        <rFont val="Arial"/>
        <family val="2"/>
      </rPr>
      <t>Original research articles older than 5 years (only peer-reviewed)</t>
    </r>
  </si>
  <si>
    <r>
      <rPr>
        <b/>
        <sz val="10"/>
        <color theme="1"/>
        <rFont val="Arial"/>
        <family val="2"/>
      </rPr>
      <t>h-index</t>
    </r>
  </si>
  <si>
    <r>
      <rPr>
        <sz val="10"/>
        <color theme="1"/>
        <rFont val="Arial"/>
        <family val="2"/>
      </rPr>
      <t>WoS</t>
    </r>
  </si>
  <si>
    <r>
      <rPr>
        <sz val="10"/>
        <color theme="1"/>
        <rFont val="Arial"/>
        <family val="2"/>
      </rPr>
      <t>Google Scholar</t>
    </r>
  </si>
  <si>
    <r>
      <rPr>
        <sz val="10"/>
        <color theme="1"/>
        <rFont val="Arial"/>
        <family val="2"/>
      </rPr>
      <t>Google Scholar last 5 years</t>
    </r>
  </si>
  <si>
    <r>
      <rPr>
        <sz val="10"/>
        <color theme="1"/>
        <rFont val="Arial"/>
        <family val="2"/>
      </rPr>
      <t>Times Cited WoS</t>
    </r>
  </si>
  <si>
    <r>
      <rPr>
        <b/>
        <sz val="10"/>
        <color theme="1"/>
        <rFont val="Arial"/>
        <family val="2"/>
      </rPr>
      <t>Reviews / book chapters</t>
    </r>
  </si>
  <si>
    <r>
      <rPr>
        <sz val="10"/>
        <color theme="1"/>
        <rFont val="Arial"/>
        <family val="2"/>
      </rPr>
      <t>Case descriptions</t>
    </r>
  </si>
  <si>
    <r>
      <rPr>
        <sz val="10"/>
        <color theme="1"/>
        <rFont val="Arial"/>
        <family val="2"/>
      </rPr>
      <t>Summary</t>
    </r>
  </si>
  <si>
    <r>
      <rPr>
        <sz val="10"/>
        <color theme="1"/>
        <rFont val="Arial"/>
        <family val="2"/>
      </rPr>
      <t>Total</t>
    </r>
  </si>
  <si>
    <r>
      <rPr>
        <sz val="10"/>
        <color theme="1"/>
        <rFont val="Arial"/>
        <family val="2"/>
      </rPr>
      <t>xxx</t>
    </r>
  </si>
  <si>
    <r>
      <rPr>
        <sz val="10"/>
        <color theme="1"/>
        <rFont val="Arial"/>
        <family val="2"/>
      </rPr>
      <t>xxx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</si>
  <si>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</si>
  <si>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</si>
  <si>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</si>
  <si>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</si>
  <si>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</si>
  <si>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</si>
  <si>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</si>
  <si>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</si>
  <si>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</si>
  <si>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</si>
  <si>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</si>
  <si>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</si>
  <si>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</si>
  <si>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</si>
  <si>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</si>
  <si>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</si>
  <si>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</si>
  <si>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</si>
  <si>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</si>
  <si>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</si>
  <si>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</si>
  <si>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</si>
  <si>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</si>
  <si>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</si>
  <si>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</si>
  <si>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</si>
  <si>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</si>
  <si>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</si>
  <si>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</si>
  <si>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</si>
  <si>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</si>
  <si>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</si>
  <si>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</si>
  <si>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</si>
  <si>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</si>
  <si>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</si>
  <si>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</si>
  <si>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</si>
  <si>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</si>
  <si>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</si>
  <si>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</si>
  <si>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</si>
  <si>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</si>
  <si>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</si>
  <si>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</si>
  <si>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</si>
  <si>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</si>
  <si>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</si>
  <si>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</si>
  <si>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</si>
  <si>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</si>
  <si>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</si>
  <si>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</si>
  <si>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</si>
  <si>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</si>
  <si>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sz val="10"/>
        <color theme="1"/>
        <rFont val="Arial"/>
        <family val="2"/>
      </rPr>
      <t>Further publications</t>
    </r>
  </si>
  <si>
    <t>sum IF First author</t>
  </si>
  <si>
    <t>sum IF Co-author</t>
  </si>
  <si>
    <t>sum IF Last author</t>
  </si>
  <si>
    <t>sum citations WoS First author</t>
  </si>
  <si>
    <t>sum citations WoS Co-author</t>
  </si>
  <si>
    <t>sum citations WoS Last author</t>
  </si>
  <si>
    <t>First author</t>
  </si>
  <si>
    <t>Co-author</t>
  </si>
  <si>
    <t>Last author</t>
  </si>
  <si>
    <t>sum publications</t>
  </si>
  <si>
    <t>sum citations WoS</t>
  </si>
  <si>
    <t>sum IF</t>
  </si>
  <si>
    <t>sum citations WoS last 5 years</t>
  </si>
  <si>
    <t>---</t>
  </si>
  <si>
    <t>sum IF last 5 years</t>
  </si>
  <si>
    <t>sum citations WoS last 5 years First author</t>
  </si>
  <si>
    <t>sum citations WoS last 5 years Co-author</t>
  </si>
  <si>
    <t>sum citations WoS last 5 years Last author</t>
  </si>
  <si>
    <t>sum IF last 5 years First author</t>
  </si>
  <si>
    <t>sum IF last 5 years Co-author</t>
  </si>
  <si>
    <t>sum IF last 5 years Last author</t>
  </si>
  <si>
    <t>doi</t>
  </si>
  <si>
    <t>Own contribution</t>
  </si>
  <si>
    <r>
      <rPr>
        <sz val="14"/>
        <color rgb="FFFF0000"/>
        <rFont val="Arial"/>
        <family val="2"/>
      </rPr>
      <t>Attachment 3</t>
    </r>
    <r>
      <rPr>
        <b/>
        <sz val="14"/>
        <color theme="1"/>
        <rFont val="Arial"/>
        <family val="2"/>
      </rPr>
      <t xml:space="preserve"> - Publication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</si>
</sst>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/>
    <xf numFmtId="0" fontId="4" fillId="0" borderId="0" xfId="0" applyNumberFormat="1" applyFont="1"/>
    <xf numFmtId="0" fontId="1" fillId="0" borderId="0" xfId="0" applyNumberFormat="1" applyFont="1"/>
    <xf numFmtId="0" fontId="4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2" fillId="0" borderId="0" xfId="0" applyNumberFormat="1" applyFont="1"/>
    <xf numFmtId="16" fontId="2" fillId="0" borderId="0" xfId="0" applyNumberFormat="1" applyFont="1"/>
    <xf numFmtId="0" fontId="5" fillId="0" borderId="0" xfId="0" applyFont="1"/>
    <xf numFmtId="0" fontId="3" fillId="2" borderId="0" xfId="0" applyFont="1" applyFill="1" applyAlignment="1">
      <alignment horizontal="center"/>
    </xf>
  </cellXfs>
  <cellStyles count="1">
    <cellStyle name="Standard" xfId="0" builtinId="0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e4" displayName="Tabelle4" ref="A19:K24" totalsRowShown="0" headerRowDxfId="86" dataDxfId="85">
  <autoFilter ref="A19:K24"/>
  <tableColumns count="11">
    <tableColumn id="1" name="No." dataDxfId="84"/>
    <tableColumn id="2" name="Title" dataDxfId="83"/>
    <tableColumn id="3" name="Authors" dataDxfId="82"/>
    <tableColumn id="4" name="Journal - Volume - Issue - Pages" dataDxfId="81"/>
    <tableColumn id="5" name="Year" dataDxfId="80"/>
    <tableColumn id="6" name="Times Cited WoS" dataDxfId="79"/>
    <tableColumn id="7" name="Impact factor*" dataDxfId="78"/>
    <tableColumn id="8" name="First author**" dataDxfId="77"/>
    <tableColumn id="9" name="Co-author" dataDxfId="76"/>
    <tableColumn id="10" name="Last author**" dataDxfId="75"/>
    <tableColumn id="11" name="doi" dataDxfId="74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elle46" displayName="Tabelle46" ref="A9:L14" totalsRowShown="0" headerRowDxfId="73" dataDxfId="72">
  <autoFilter ref="A9:L14"/>
  <tableColumns count="12">
    <tableColumn id="1" name="No." dataDxfId="71"/>
    <tableColumn id="2" name="Title" dataDxfId="70"/>
    <tableColumn id="3" name="Authors" dataDxfId="69"/>
    <tableColumn id="4" name="Journal - Volume - Issue - Pages" dataDxfId="68"/>
    <tableColumn id="5" name="Year" dataDxfId="67"/>
    <tableColumn id="6" name="Times Cited WoS" dataDxfId="66"/>
    <tableColumn id="7" name="Impact factor*" dataDxfId="65"/>
    <tableColumn id="8" name="First author**" dataDxfId="64"/>
    <tableColumn id="9" name="Co-author" dataDxfId="63"/>
    <tableColumn id="10" name="Last author**" dataDxfId="62"/>
    <tableColumn id="11" name="doi" dataDxfId="61"/>
    <tableColumn id="12" name="Own contribution" dataDxfId="6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6" name="Tabelle48" displayName="Tabelle48" ref="A39:K44" totalsRowShown="0" headerRowDxfId="59" dataDxfId="58">
  <autoFilter ref="A39:K44"/>
  <tableColumns count="11">
    <tableColumn id="1" name="No." dataDxfId="57"/>
    <tableColumn id="2" name="Title" dataDxfId="56"/>
    <tableColumn id="3" name="Authors" dataDxfId="55"/>
    <tableColumn id="4" name="Journal - Volume - Issue - Pages" dataDxfId="54"/>
    <tableColumn id="5" name="Year" dataDxfId="53"/>
    <tableColumn id="6" name="Times Cited WoS" dataDxfId="52"/>
    <tableColumn id="7" name="Impact factor*" dataDxfId="51"/>
    <tableColumn id="8" name="First author**" dataDxfId="50"/>
    <tableColumn id="9" name="Co-author" dataDxfId="49"/>
    <tableColumn id="10" name="Last author**" dataDxfId="48"/>
    <tableColumn id="11" name="doi" dataDxfId="47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7" name="Tabelle488" displayName="Tabelle488" ref="A49:K54" totalsRowShown="0" headerRowDxfId="46" dataDxfId="45">
  <autoFilter ref="A49:K54"/>
  <tableColumns count="11">
    <tableColumn id="1" name="No." dataDxfId="44"/>
    <tableColumn id="2" name="Title" dataDxfId="43"/>
    <tableColumn id="3" name="Authors" dataDxfId="42"/>
    <tableColumn id="4" name="Journal - Volume - Issue - Pages" dataDxfId="41"/>
    <tableColumn id="5" name="Year" dataDxfId="40"/>
    <tableColumn id="6" name="Times Cited WoS" dataDxfId="39"/>
    <tableColumn id="7" name="Impact factor*" dataDxfId="38"/>
    <tableColumn id="8" name="First author**" dataDxfId="37"/>
    <tableColumn id="9" name="Co-author" dataDxfId="36"/>
    <tableColumn id="10" name="Last author**" dataDxfId="35"/>
    <tableColumn id="11" name="doi" dataDxfId="34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8" name="Tabelle4889" displayName="Tabelle4889" ref="A59:K64" totalsRowShown="0" headerRowDxfId="33" dataDxfId="32">
  <autoFilter ref="A59:K64"/>
  <tableColumns count="11">
    <tableColumn id="1" name="No." dataDxfId="31"/>
    <tableColumn id="2" name="Title" dataDxfId="30"/>
    <tableColumn id="3" name="Authors" dataDxfId="29"/>
    <tableColumn id="4" name="Journal - Volume - Issue - Pages" dataDxfId="28"/>
    <tableColumn id="5" name="Year" dataDxfId="27"/>
    <tableColumn id="6" name="Times Cited WoS" dataDxfId="26"/>
    <tableColumn id="7" name="Impact factor*" dataDxfId="25"/>
    <tableColumn id="8" name="First author**" dataDxfId="24"/>
    <tableColumn id="9" name="Co-author" dataDxfId="23"/>
    <tableColumn id="10" name="Last author**" dataDxfId="22"/>
    <tableColumn id="11" name="doi" dataDxfId="21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9" name="Tabelle410" displayName="Tabelle410" ref="A29:K34" totalsRowShown="0" headerRowDxfId="20" dataDxfId="19">
  <autoFilter ref="A29:K34"/>
  <tableColumns count="11">
    <tableColumn id="1" name="No." dataDxfId="18"/>
    <tableColumn id="2" name="Title" dataDxfId="17"/>
    <tableColumn id="3" name="Authors" dataDxfId="16"/>
    <tableColumn id="4" name="Journal - Volume - Issue - Pages" dataDxfId="15"/>
    <tableColumn id="5" name="Year" dataDxfId="14"/>
    <tableColumn id="6" name="Times Cited WoS" dataDxfId="13"/>
    <tableColumn id="7" name="Impact factor*" dataDxfId="12"/>
    <tableColumn id="8" name="First author**" dataDxfId="11"/>
    <tableColumn id="9" name="Co-author" dataDxfId="10"/>
    <tableColumn id="10" name="Last author**" dataDxfId="9"/>
    <tableColumn id="11" name="doi" dataDxfId="8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11" name="Tabelle11" displayName="Tabelle11" ref="A9:F29" totalsRowShown="0" headerRowDxfId="7" dataDxfId="6">
  <autoFilter ref="A9:F29"/>
  <tableColumns count="6">
    <tableColumn id="1" name="Summary" dataDxfId="5"/>
    <tableColumn id="2" name="Original research articles" dataDxfId="4"/>
    <tableColumn id="3" name="Reviews / book chapters" dataDxfId="3"/>
    <tableColumn id="4" name="Case descriptions" dataDxfId="2"/>
    <tableColumn id="5" name="Further publications" dataDxfId="1"/>
    <tableColumn id="7" name="Total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Layout" zoomScaleNormal="100" workbookViewId="0">
      <selection activeCell="K3" sqref="K3"/>
    </sheetView>
  </sheetViews>
  <sheetFormatPr baseColWidth="10" defaultRowHeight="12.75" x14ac:dyDescent="0.2"/>
  <cols>
    <col min="1" max="1" width="5" style="2" customWidth="1"/>
    <col min="2" max="2" width="37.28515625" style="2" bestFit="1" customWidth="1"/>
    <col min="3" max="3" width="10" style="2" bestFit="1" customWidth="1"/>
    <col min="4" max="4" width="32.7109375" style="2" bestFit="1" customWidth="1"/>
    <col min="5" max="5" width="7.28515625" style="2" bestFit="1" customWidth="1"/>
    <col min="6" max="6" width="18.85546875" style="2" bestFit="1" customWidth="1"/>
    <col min="7" max="7" width="16.28515625" style="2" bestFit="1" customWidth="1"/>
    <col min="8" max="8" width="15" style="2" bestFit="1" customWidth="1"/>
    <col min="9" max="9" width="12.140625" style="2" bestFit="1" customWidth="1"/>
    <col min="10" max="10" width="14.85546875" style="2" bestFit="1" customWidth="1"/>
    <col min="11" max="11" width="7.140625" style="2" bestFit="1" customWidth="1"/>
    <col min="12" max="12" width="18.5703125" style="2" customWidth="1"/>
    <col min="13" max="16384" width="11.42578125" style="2"/>
  </cols>
  <sheetData>
    <row r="1" spans="1:12" ht="18" x14ac:dyDescent="0.25">
      <c r="A1" s="11" t="s">
        <v>117</v>
      </c>
    </row>
    <row r="3" spans="1:12" x14ac:dyDescent="0.2">
      <c r="A3" s="1" t="s">
        <v>19</v>
      </c>
      <c r="C3" s="2" t="s">
        <v>24</v>
      </c>
      <c r="J3" s="1" t="s">
        <v>15</v>
      </c>
      <c r="K3" s="1"/>
    </row>
    <row r="4" spans="1:12" x14ac:dyDescent="0.2">
      <c r="A4" s="1" t="s">
        <v>20</v>
      </c>
      <c r="C4" s="2" t="s">
        <v>36</v>
      </c>
    </row>
    <row r="5" spans="1:12" x14ac:dyDescent="0.2">
      <c r="A5" s="1" t="s">
        <v>21</v>
      </c>
      <c r="C5" s="2" t="s">
        <v>37</v>
      </c>
    </row>
    <row r="6" spans="1:12" x14ac:dyDescent="0.2">
      <c r="A6" s="1"/>
    </row>
    <row r="7" spans="1:12" x14ac:dyDescent="0.2">
      <c r="A7" s="1" t="s">
        <v>7</v>
      </c>
    </row>
    <row r="8" spans="1:12" x14ac:dyDescent="0.2">
      <c r="H8" s="12" t="s">
        <v>22</v>
      </c>
      <c r="I8" s="12"/>
      <c r="J8" s="12"/>
    </row>
    <row r="9" spans="1:12" x14ac:dyDescent="0.2">
      <c r="A9" s="3" t="s">
        <v>0</v>
      </c>
      <c r="B9" s="3" t="s">
        <v>9</v>
      </c>
      <c r="C9" s="3" t="s">
        <v>10</v>
      </c>
      <c r="D9" s="3" t="s">
        <v>6</v>
      </c>
      <c r="E9" s="3" t="s">
        <v>11</v>
      </c>
      <c r="F9" s="2" t="s">
        <v>31</v>
      </c>
      <c r="G9" s="2" t="s">
        <v>3</v>
      </c>
      <c r="H9" s="2" t="s">
        <v>12</v>
      </c>
      <c r="I9" s="2" t="s">
        <v>13</v>
      </c>
      <c r="J9" s="2" t="s">
        <v>14</v>
      </c>
      <c r="K9" s="2" t="s">
        <v>115</v>
      </c>
      <c r="L9" s="2" t="s">
        <v>116</v>
      </c>
    </row>
    <row r="10" spans="1:12" x14ac:dyDescent="0.2">
      <c r="A10" s="2">
        <v>1</v>
      </c>
    </row>
    <row r="11" spans="1:12" x14ac:dyDescent="0.2">
      <c r="A11" s="2">
        <v>2</v>
      </c>
    </row>
    <row r="12" spans="1:12" x14ac:dyDescent="0.2">
      <c r="A12" s="2">
        <v>3</v>
      </c>
    </row>
    <row r="13" spans="1:12" x14ac:dyDescent="0.2">
      <c r="A13" s="2">
        <v>4</v>
      </c>
    </row>
    <row r="14" spans="1:12" x14ac:dyDescent="0.2">
      <c r="A14" s="2">
        <v>5</v>
      </c>
    </row>
    <row r="17" spans="1:11" x14ac:dyDescent="0.2">
      <c r="A17" s="1" t="s">
        <v>25</v>
      </c>
    </row>
    <row r="18" spans="1:11" x14ac:dyDescent="0.2">
      <c r="H18" s="12" t="s">
        <v>38</v>
      </c>
      <c r="I18" s="12"/>
      <c r="J18" s="12"/>
    </row>
    <row r="19" spans="1:11" x14ac:dyDescent="0.2">
      <c r="A19" s="3" t="s">
        <v>39</v>
      </c>
      <c r="B19" s="3" t="s">
        <v>40</v>
      </c>
      <c r="C19" s="3" t="s">
        <v>41</v>
      </c>
      <c r="D19" s="3" t="s">
        <v>42</v>
      </c>
      <c r="E19" s="3" t="s">
        <v>43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48</v>
      </c>
      <c r="K19" s="2" t="s">
        <v>115</v>
      </c>
    </row>
    <row r="24" spans="1:11" x14ac:dyDescent="0.2">
      <c r="G24" s="10"/>
    </row>
    <row r="27" spans="1:11" x14ac:dyDescent="0.2">
      <c r="A27" s="1" t="s">
        <v>26</v>
      </c>
    </row>
    <row r="28" spans="1:11" x14ac:dyDescent="0.2">
      <c r="H28" s="12" t="s">
        <v>49</v>
      </c>
      <c r="I28" s="12"/>
      <c r="J28" s="12"/>
    </row>
    <row r="29" spans="1:11" x14ac:dyDescent="0.2">
      <c r="A29" s="3" t="s">
        <v>50</v>
      </c>
      <c r="B29" s="3" t="s">
        <v>51</v>
      </c>
      <c r="C29" s="3" t="s">
        <v>52</v>
      </c>
      <c r="D29" s="3" t="s">
        <v>53</v>
      </c>
      <c r="E29" s="3" t="s">
        <v>54</v>
      </c>
      <c r="F29" s="2" t="s">
        <v>55</v>
      </c>
      <c r="G29" s="2" t="s">
        <v>56</v>
      </c>
      <c r="H29" s="2" t="s">
        <v>57</v>
      </c>
      <c r="I29" s="2" t="s">
        <v>58</v>
      </c>
      <c r="J29" s="2" t="s">
        <v>59</v>
      </c>
      <c r="K29" s="2" t="s">
        <v>115</v>
      </c>
    </row>
    <row r="37" spans="1:11" x14ac:dyDescent="0.2">
      <c r="A37" s="1" t="s">
        <v>16</v>
      </c>
    </row>
    <row r="38" spans="1:11" x14ac:dyDescent="0.2">
      <c r="A38" s="1"/>
      <c r="H38" s="12" t="s">
        <v>60</v>
      </c>
      <c r="I38" s="12"/>
      <c r="J38" s="12"/>
    </row>
    <row r="39" spans="1:11" x14ac:dyDescent="0.2">
      <c r="A39" s="3" t="s">
        <v>61</v>
      </c>
      <c r="B39" s="3" t="s">
        <v>62</v>
      </c>
      <c r="C39" s="3" t="s">
        <v>63</v>
      </c>
      <c r="D39" s="3" t="s">
        <v>64</v>
      </c>
      <c r="E39" s="3" t="s">
        <v>65</v>
      </c>
      <c r="F39" s="2" t="s">
        <v>66</v>
      </c>
      <c r="G39" s="2" t="s">
        <v>67</v>
      </c>
      <c r="H39" s="2" t="s">
        <v>68</v>
      </c>
      <c r="I39" s="2" t="s">
        <v>69</v>
      </c>
      <c r="J39" s="2" t="s">
        <v>70</v>
      </c>
      <c r="K39" s="2" t="s">
        <v>115</v>
      </c>
    </row>
    <row r="46" spans="1:11" x14ac:dyDescent="0.2">
      <c r="A46" s="1"/>
      <c r="F46" s="1"/>
      <c r="G46" s="1"/>
      <c r="H46" s="1"/>
      <c r="I46" s="1"/>
      <c r="J46" s="1"/>
    </row>
    <row r="47" spans="1:11" x14ac:dyDescent="0.2">
      <c r="A47" s="1" t="s">
        <v>17</v>
      </c>
    </row>
    <row r="48" spans="1:11" x14ac:dyDescent="0.2">
      <c r="A48" s="1"/>
      <c r="H48" s="12" t="s">
        <v>71</v>
      </c>
      <c r="I48" s="12"/>
      <c r="J48" s="12"/>
    </row>
    <row r="49" spans="1:11" x14ac:dyDescent="0.2">
      <c r="A49" s="3" t="s">
        <v>72</v>
      </c>
      <c r="B49" s="3" t="s">
        <v>73</v>
      </c>
      <c r="C49" s="3" t="s">
        <v>74</v>
      </c>
      <c r="D49" s="3" t="s">
        <v>75</v>
      </c>
      <c r="E49" s="3" t="s">
        <v>76</v>
      </c>
      <c r="F49" s="2" t="s">
        <v>77</v>
      </c>
      <c r="G49" s="2" t="s">
        <v>78</v>
      </c>
      <c r="H49" s="2" t="s">
        <v>79</v>
      </c>
      <c r="I49" s="2" t="s">
        <v>80</v>
      </c>
      <c r="J49" s="2" t="s">
        <v>81</v>
      </c>
      <c r="K49" s="2" t="s">
        <v>115</v>
      </c>
    </row>
    <row r="57" spans="1:11" x14ac:dyDescent="0.2">
      <c r="A57" s="1" t="s">
        <v>18</v>
      </c>
    </row>
    <row r="58" spans="1:11" x14ac:dyDescent="0.2">
      <c r="A58" s="1"/>
      <c r="H58" s="12" t="s">
        <v>82</v>
      </c>
      <c r="I58" s="12"/>
      <c r="J58" s="12"/>
    </row>
    <row r="59" spans="1:11" x14ac:dyDescent="0.2">
      <c r="A59" s="3" t="s">
        <v>83</v>
      </c>
      <c r="B59" s="3" t="s">
        <v>84</v>
      </c>
      <c r="C59" s="3" t="s">
        <v>85</v>
      </c>
      <c r="D59" s="3" t="s">
        <v>86</v>
      </c>
      <c r="E59" s="3" t="s">
        <v>87</v>
      </c>
      <c r="F59" s="2" t="s">
        <v>88</v>
      </c>
      <c r="G59" s="2" t="s">
        <v>89</v>
      </c>
      <c r="H59" s="2" t="s">
        <v>90</v>
      </c>
      <c r="I59" s="2" t="s">
        <v>91</v>
      </c>
      <c r="J59" s="2" t="s">
        <v>92</v>
      </c>
      <c r="K59" s="2" t="s">
        <v>115</v>
      </c>
    </row>
    <row r="66" spans="1:2" x14ac:dyDescent="0.2">
      <c r="A66" s="2" t="s">
        <v>1</v>
      </c>
      <c r="B66" s="2" t="s">
        <v>4</v>
      </c>
    </row>
    <row r="67" spans="1:2" x14ac:dyDescent="0.2">
      <c r="A67" s="2" t="s">
        <v>2</v>
      </c>
      <c r="B67" s="2" t="s">
        <v>5</v>
      </c>
    </row>
  </sheetData>
  <mergeCells count="6">
    <mergeCell ref="H8:J8"/>
    <mergeCell ref="H38:J38"/>
    <mergeCell ref="H48:J48"/>
    <mergeCell ref="H58:J58"/>
    <mergeCell ref="H28:J28"/>
    <mergeCell ref="H18:J18"/>
  </mergeCells>
  <pageMargins left="0.70866141732283472" right="0.70866141732283472" top="1.8110236220472442" bottom="1.1417322834645669" header="0.31496062992125984" footer="0.31496062992125984"/>
  <pageSetup paperSize="9" scale="67" fitToHeight="0" orientation="landscape" r:id="rId1"/>
  <headerFooter>
    <oddHeader>&amp;L&amp;8Document No.: [lk_vollstnr]
Valid from: [lk_datfreigabe]
Next review: [lk_datpruefung]
Document type: [lk_dokart]
&amp;10[lk_doktitel]&amp;R&amp;G</oddHeader>
    <oddFooter>&amp;L&amp;8Contact person: [lk_pruefungdurch]
Approval area: [lk_hgb]
&amp;R&amp;8&amp;P of &amp;N</oddFooter>
  </headerFooter>
  <legacyDrawingHF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30" sqref="F30"/>
    </sheetView>
  </sheetViews>
  <sheetFormatPr baseColWidth="10" defaultRowHeight="12.75" x14ac:dyDescent="0.2"/>
  <cols>
    <col min="1" max="1" width="37.85546875" style="2" bestFit="1" customWidth="1"/>
    <col min="2" max="2" width="26" style="2" customWidth="1"/>
    <col min="3" max="3" width="25.140625" style="2" customWidth="1"/>
    <col min="4" max="4" width="17.7109375" style="2" customWidth="1"/>
    <col min="5" max="5" width="18.7109375" style="2" customWidth="1"/>
    <col min="6" max="16384" width="11.42578125" style="2"/>
  </cols>
  <sheetData>
    <row r="1" spans="1:6" x14ac:dyDescent="0.2">
      <c r="A1" s="1" t="s">
        <v>23</v>
      </c>
    </row>
    <row r="3" spans="1:6" x14ac:dyDescent="0.2">
      <c r="A3" s="1" t="s">
        <v>27</v>
      </c>
    </row>
    <row r="4" spans="1:6" x14ac:dyDescent="0.2">
      <c r="A4" s="2" t="s">
        <v>28</v>
      </c>
      <c r="B4" s="2" t="str">
        <f>Publications!C3</f>
        <v>xxx</v>
      </c>
    </row>
    <row r="5" spans="1:6" x14ac:dyDescent="0.2">
      <c r="A5" s="2" t="s">
        <v>29</v>
      </c>
      <c r="B5" s="2" t="str">
        <f>Publications!C4</f>
        <v>xxx</v>
      </c>
    </row>
    <row r="6" spans="1:6" x14ac:dyDescent="0.2">
      <c r="A6" s="2" t="s">
        <v>30</v>
      </c>
      <c r="B6" s="2" t="str">
        <f>Publications!C5</f>
        <v>xxx</v>
      </c>
    </row>
    <row r="9" spans="1:6" x14ac:dyDescent="0.2">
      <c r="A9" s="2" t="s">
        <v>34</v>
      </c>
      <c r="B9" s="1" t="s">
        <v>8</v>
      </c>
      <c r="C9" s="1" t="s">
        <v>32</v>
      </c>
      <c r="D9" s="2" t="s">
        <v>33</v>
      </c>
      <c r="E9" s="2" t="s">
        <v>93</v>
      </c>
      <c r="F9" s="2" t="s">
        <v>35</v>
      </c>
    </row>
    <row r="10" spans="1:6" x14ac:dyDescent="0.2">
      <c r="A10" s="1" t="s">
        <v>100</v>
      </c>
      <c r="B10" s="1">
        <f>COUNTIF(Tabelle4[First author**],"x")+COUNTIF(Tabelle410[First author**],"x")</f>
        <v>0</v>
      </c>
      <c r="C10" s="1">
        <f>COUNTIF(Tabelle48[First author**],"x")</f>
        <v>0</v>
      </c>
      <c r="D10" s="1">
        <f>COUNTIF(Tabelle488[First author**],"x")</f>
        <v>0</v>
      </c>
      <c r="E10" s="1">
        <f>COUNTIF(Tabelle4889[First author**],"x")</f>
        <v>0</v>
      </c>
      <c r="F10" s="1">
        <f>SUM(Tabelle11[[#This Row],[Original research articles]:[Further publications]])</f>
        <v>0</v>
      </c>
    </row>
    <row r="11" spans="1:6" x14ac:dyDescent="0.2">
      <c r="A11" s="1" t="s">
        <v>101</v>
      </c>
      <c r="B11" s="1">
        <f>COUNTIF(Tabelle4[Co-author],"x")+COUNTIF(Tabelle410[Co-author],"x")</f>
        <v>0</v>
      </c>
      <c r="C11" s="1">
        <f>COUNTIF(Tabelle48[Co-author],"x")</f>
        <v>0</v>
      </c>
      <c r="D11" s="1">
        <f>COUNTIF(Tabelle488[Co-author],"x")</f>
        <v>0</v>
      </c>
      <c r="E11" s="1">
        <f>COUNTIF(Tabelle4889[Co-author],"x")</f>
        <v>0</v>
      </c>
      <c r="F11" s="1">
        <f>SUM(Tabelle11[[#This Row],[Original research articles]:[Further publications]])</f>
        <v>0</v>
      </c>
    </row>
    <row r="12" spans="1:6" x14ac:dyDescent="0.2">
      <c r="A12" s="1" t="s">
        <v>102</v>
      </c>
      <c r="B12" s="1">
        <f>COUNTIF(Tabelle4[Last author**],"x")+COUNTIF(Tabelle410[Last author**],"x")</f>
        <v>0</v>
      </c>
      <c r="C12" s="1">
        <f>COUNTIF(Tabelle48[Last author**],"x")</f>
        <v>0</v>
      </c>
      <c r="D12" s="1">
        <f>COUNTIF(Tabelle488[Last author**],"x")</f>
        <v>0</v>
      </c>
      <c r="E12" s="1">
        <f>COUNTIF(Tabelle4889[Last author**],"x")</f>
        <v>0</v>
      </c>
      <c r="F12" s="1">
        <f>SUM(Tabelle11[[#This Row],[Original research articles]:[Further publications]])</f>
        <v>0</v>
      </c>
    </row>
    <row r="13" spans="1:6" x14ac:dyDescent="0.2">
      <c r="A13" s="1" t="s">
        <v>103</v>
      </c>
      <c r="B13" s="1">
        <f>SUM(B10:B12)</f>
        <v>0</v>
      </c>
      <c r="C13" s="1">
        <f>SUM(C10:C12)</f>
        <v>0</v>
      </c>
      <c r="D13" s="6">
        <f>SUM(D10:D12)</f>
        <v>0</v>
      </c>
      <c r="E13" s="1">
        <f>SUM(E10:E12)</f>
        <v>0</v>
      </c>
      <c r="F13" s="1">
        <f>SUM(Tabelle11[[#This Row],[Original research articles]:[Further publications]])</f>
        <v>0</v>
      </c>
    </row>
    <row r="14" spans="1:6" x14ac:dyDescent="0.2">
      <c r="A14" s="1" t="s">
        <v>104</v>
      </c>
      <c r="B14" s="1">
        <f>SUM(Tabelle4[Times Cited WoS],Tabelle410[Times Cited WoS])</f>
        <v>0</v>
      </c>
      <c r="C14" s="1">
        <f>SUM(Tabelle48[Times Cited WoS])</f>
        <v>0</v>
      </c>
      <c r="D14" s="1">
        <f>SUM(Tabelle488[Times Cited WoS])</f>
        <v>0</v>
      </c>
      <c r="E14" s="1">
        <f>SUM(Tabelle4889[Times Cited WoS])</f>
        <v>0</v>
      </c>
      <c r="F14" s="1">
        <f>SUM(Tabelle11[[#This Row],[Original research articles]:[Further publications]])</f>
        <v>0</v>
      </c>
    </row>
    <row r="15" spans="1:6" x14ac:dyDescent="0.2">
      <c r="A15" s="4" t="s">
        <v>97</v>
      </c>
      <c r="B15" s="2">
        <f>SUMIF(Tabelle4[First author**],"X",Tabelle4[Times Cited WoS])+SUMIF(Tabelle410[First author**],"X",Tabelle410[Times Cited WoS])</f>
        <v>0</v>
      </c>
      <c r="C15" s="4">
        <f>SUMIF(Tabelle48[First author**],"X",Tabelle48[Times Cited WoS])</f>
        <v>0</v>
      </c>
      <c r="D15" s="5">
        <f>SUMIF(Tabelle488[First author**],"X",Tabelle488[Times Cited WoS])</f>
        <v>0</v>
      </c>
      <c r="E15" s="4">
        <f>SUMIF(Tabelle4889[First author**],"X",Tabelle4889[Times Cited WoS])</f>
        <v>0</v>
      </c>
      <c r="F15" s="5">
        <f>SUM(Tabelle11[[#This Row],[Original research articles]:[Further publications]])</f>
        <v>0</v>
      </c>
    </row>
    <row r="16" spans="1:6" x14ac:dyDescent="0.2">
      <c r="A16" s="4" t="s">
        <v>98</v>
      </c>
      <c r="B16" s="4">
        <f>SUMIF(Tabelle4[Co-author],"X",Tabelle4[Times Cited WoS])+SUMIF(Tabelle410[Co-author],"X",Tabelle410[Times Cited WoS])</f>
        <v>0</v>
      </c>
      <c r="C16" s="4">
        <f>SUMIF(Tabelle48[Co-author],"X",Tabelle48[Times Cited WoS])</f>
        <v>0</v>
      </c>
      <c r="D16" s="5">
        <f>SUMIF(Tabelle488[Co-author],"X",Tabelle488[Times Cited WoS])</f>
        <v>0</v>
      </c>
      <c r="E16" s="4">
        <f>SUMIF(Tabelle4889[Co-author],"X",Tabelle4889[Times Cited WoS])</f>
        <v>0</v>
      </c>
      <c r="F16" s="5">
        <f>SUM(Tabelle11[[#This Row],[Original research articles]:[Further publications]])</f>
        <v>0</v>
      </c>
    </row>
    <row r="17" spans="1:6" x14ac:dyDescent="0.2">
      <c r="A17" s="4" t="s">
        <v>99</v>
      </c>
      <c r="B17" s="4">
        <f>SUMIF(Tabelle4[Last author**],"X",Tabelle4[Times Cited WoS])+SUMIF(Tabelle410[Last author**],"X",Tabelle410[Times Cited WoS])</f>
        <v>0</v>
      </c>
      <c r="C17" s="4">
        <f>SUMIF(Tabelle48[Last author**],"X",Tabelle48[Times Cited WoS])</f>
        <v>0</v>
      </c>
      <c r="D17" s="5">
        <f>SUMIF(Tabelle488[Last author**],"X",Tabelle488[Times Cited WoS])</f>
        <v>0</v>
      </c>
      <c r="E17" s="4">
        <f>SUMIF(Tabelle4889[Last author**],"X",Tabelle4889[Times Cited WoS])</f>
        <v>0</v>
      </c>
      <c r="F17" s="5">
        <f>SUM(Tabelle11[[#This Row],[Original research articles]:[Further publications]])</f>
        <v>0</v>
      </c>
    </row>
    <row r="18" spans="1:6" x14ac:dyDescent="0.2">
      <c r="A18" s="1" t="s">
        <v>106</v>
      </c>
      <c r="B18" s="1">
        <f>SUM(Tabelle4[Times Cited WoS])</f>
        <v>0</v>
      </c>
      <c r="C18" s="8" t="s">
        <v>107</v>
      </c>
      <c r="D18" s="8" t="s">
        <v>107</v>
      </c>
      <c r="E18" s="8" t="s">
        <v>107</v>
      </c>
      <c r="F18" s="8">
        <f>Tabelle11[[#This Row],[Original research articles]]</f>
        <v>0</v>
      </c>
    </row>
    <row r="19" spans="1:6" x14ac:dyDescent="0.2">
      <c r="A19" s="2" t="s">
        <v>109</v>
      </c>
      <c r="B19" s="4">
        <f>SUMIF(Tabelle4[First author**],"X",Tabelle4[Times Cited WoS])</f>
        <v>0</v>
      </c>
      <c r="C19" s="8" t="s">
        <v>107</v>
      </c>
      <c r="D19" s="8" t="s">
        <v>107</v>
      </c>
      <c r="E19" s="8" t="s">
        <v>107</v>
      </c>
      <c r="F19" s="7">
        <f>Tabelle11[[#This Row],[Original research articles]]</f>
        <v>0</v>
      </c>
    </row>
    <row r="20" spans="1:6" x14ac:dyDescent="0.2">
      <c r="A20" s="2" t="s">
        <v>110</v>
      </c>
      <c r="B20" s="4">
        <f>SUMIF(Tabelle4[Co-author],"X",Tabelle4[Times Cited WoS])</f>
        <v>0</v>
      </c>
      <c r="C20" s="8" t="s">
        <v>107</v>
      </c>
      <c r="D20" s="8" t="s">
        <v>107</v>
      </c>
      <c r="E20" s="8" t="s">
        <v>107</v>
      </c>
      <c r="F20" s="7">
        <f>Tabelle11[[#This Row],[Original research articles]]</f>
        <v>0</v>
      </c>
    </row>
    <row r="21" spans="1:6" x14ac:dyDescent="0.2">
      <c r="A21" s="2" t="s">
        <v>111</v>
      </c>
      <c r="B21" s="4">
        <f>SUMIF(Tabelle4[Last author**],"X",Tabelle4[Times Cited WoS])</f>
        <v>0</v>
      </c>
      <c r="C21" s="8" t="s">
        <v>107</v>
      </c>
      <c r="D21" s="8" t="s">
        <v>107</v>
      </c>
      <c r="E21" s="8" t="s">
        <v>107</v>
      </c>
      <c r="F21" s="7">
        <f>Tabelle11[[#This Row],[Original research articles]]</f>
        <v>0</v>
      </c>
    </row>
    <row r="22" spans="1:6" x14ac:dyDescent="0.2">
      <c r="A22" s="1" t="s">
        <v>105</v>
      </c>
      <c r="B22" s="1">
        <f>SUM(Tabelle4[Impact factor*],Tabelle410[Impact factor*])</f>
        <v>0</v>
      </c>
      <c r="C22" s="1">
        <f>SUM(Tabelle48[Impact factor*])</f>
        <v>0</v>
      </c>
      <c r="D22" s="1">
        <f>SUM(Tabelle488[Impact factor*])</f>
        <v>0</v>
      </c>
      <c r="E22" s="1">
        <f>SUM(Tabelle4889[Impact factor*])</f>
        <v>0</v>
      </c>
      <c r="F22" s="1">
        <f>SUM(Tabelle11[[#This Row],[Original research articles]:[Further publications]])</f>
        <v>0</v>
      </c>
    </row>
    <row r="23" spans="1:6" x14ac:dyDescent="0.2">
      <c r="A23" s="4" t="s">
        <v>94</v>
      </c>
      <c r="B23" s="4">
        <f>SUMIF(Tabelle4[First author**],"X",Tabelle4[Impact factor*])+SUMIF(Tabelle410[First author**],"X",Tabelle410[Impact factor*])</f>
        <v>0</v>
      </c>
      <c r="C23" s="4">
        <f>SUMIF(Tabelle48[First author**],"X",Tabelle48[Impact factor*])</f>
        <v>0</v>
      </c>
      <c r="D23" s="5">
        <f>SUMIF(Tabelle488[First author**],"X",Tabelle488[Impact factor*])</f>
        <v>0</v>
      </c>
      <c r="E23" s="4">
        <f>SUMIF(Tabelle4889[First author**],"X",Tabelle4889[Impact factor*])</f>
        <v>0</v>
      </c>
      <c r="F23" s="5">
        <f>SUM(Tabelle11[[#This Row],[Original research articles]:[Further publications]])</f>
        <v>0</v>
      </c>
    </row>
    <row r="24" spans="1:6" x14ac:dyDescent="0.2">
      <c r="A24" s="4" t="s">
        <v>95</v>
      </c>
      <c r="B24" s="4">
        <f>SUMIF(Tabelle4[Co-author],"X",Tabelle4[Impact factor*])+SUMIF(Tabelle410[Co-author],"X",Tabelle410[Impact factor*])</f>
        <v>0</v>
      </c>
      <c r="C24" s="4">
        <f>SUMIF(Tabelle48[Co-author],"X",Tabelle48[Impact factor*])</f>
        <v>0</v>
      </c>
      <c r="D24" s="5">
        <f>SUMIF(Tabelle488[Co-author],"X",Tabelle488[Impact factor*])</f>
        <v>0</v>
      </c>
      <c r="E24" s="4">
        <f>SUMIF(Tabelle4889[Co-author],"X",Tabelle4889[Impact factor*])</f>
        <v>0</v>
      </c>
      <c r="F24" s="5">
        <f>SUM(Tabelle11[[#This Row],[Original research articles]:[Further publications]])</f>
        <v>0</v>
      </c>
    </row>
    <row r="25" spans="1:6" x14ac:dyDescent="0.2">
      <c r="A25" s="4" t="s">
        <v>96</v>
      </c>
      <c r="B25" s="4">
        <f>SUMIF(Tabelle4[Last author**],"X",Tabelle4[Impact factor*])+SUMIF(Tabelle410[Last author**],"X",Tabelle410[Impact factor*])</f>
        <v>0</v>
      </c>
      <c r="C25" s="4">
        <f>SUMIF(Tabelle48[Last author**],"X",Tabelle48[Impact factor*])</f>
        <v>0</v>
      </c>
      <c r="D25" s="5">
        <f>SUMIF(Tabelle488[Last author**],"X",Tabelle488[Impact factor*])</f>
        <v>0</v>
      </c>
      <c r="E25" s="4">
        <f>SUMIF(Tabelle4889[Last author**],"X",Tabelle4889[Impact factor*])</f>
        <v>0</v>
      </c>
      <c r="F25" s="5">
        <f>SUM(Tabelle11[[#This Row],[Original research articles]:[Further publications]])</f>
        <v>0</v>
      </c>
    </row>
    <row r="26" spans="1:6" x14ac:dyDescent="0.2">
      <c r="A26" s="1" t="s">
        <v>108</v>
      </c>
      <c r="B26" s="1">
        <f>SUM(Tabelle4[Impact factor*])</f>
        <v>0</v>
      </c>
      <c r="C26" s="8" t="s">
        <v>107</v>
      </c>
      <c r="D26" s="8" t="s">
        <v>107</v>
      </c>
      <c r="E26" s="8" t="s">
        <v>107</v>
      </c>
      <c r="F26" s="8">
        <f>Tabelle11[[#This Row],[Original research articles]]</f>
        <v>0</v>
      </c>
    </row>
    <row r="27" spans="1:6" x14ac:dyDescent="0.2">
      <c r="A27" s="2" t="s">
        <v>112</v>
      </c>
      <c r="B27" s="2">
        <f>SUMIF(Tabelle4[First author**],"X",Tabelle4[Impact factor*])</f>
        <v>0</v>
      </c>
      <c r="C27" s="8" t="s">
        <v>107</v>
      </c>
      <c r="D27" s="8" t="s">
        <v>107</v>
      </c>
      <c r="E27" s="8" t="s">
        <v>107</v>
      </c>
      <c r="F27" s="9">
        <f>Tabelle11[[#This Row],[Original research articles]]</f>
        <v>0</v>
      </c>
    </row>
    <row r="28" spans="1:6" x14ac:dyDescent="0.2">
      <c r="A28" s="2" t="s">
        <v>113</v>
      </c>
      <c r="B28" s="2">
        <f>SUMIF(Tabelle4[Co-author],"X",Tabelle4[Impact factor*])</f>
        <v>0</v>
      </c>
      <c r="C28" s="8" t="s">
        <v>107</v>
      </c>
      <c r="D28" s="8" t="s">
        <v>107</v>
      </c>
      <c r="E28" s="8" t="s">
        <v>107</v>
      </c>
      <c r="F28" s="9">
        <f>Tabelle11[[#This Row],[Original research articles]]</f>
        <v>0</v>
      </c>
    </row>
    <row r="29" spans="1:6" x14ac:dyDescent="0.2">
      <c r="A29" s="2" t="s">
        <v>114</v>
      </c>
      <c r="B29" s="2">
        <f>SUMIF(Tabelle4[Last author**],"X",Tabelle4[Impact factor*])</f>
        <v>0</v>
      </c>
      <c r="C29" s="8" t="s">
        <v>107</v>
      </c>
      <c r="D29" s="8" t="s">
        <v>107</v>
      </c>
      <c r="E29" s="8" t="s">
        <v>107</v>
      </c>
      <c r="F29" s="9">
        <f>Tabelle11[[#This Row],[Original research articles]]</f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Publications</vt:lpstr>
      <vt:lpstr>Tabelle1</vt:lpstr>
    </vt:vector>
  </TitlesOfParts>
  <Company>UKB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Hans-Joachim Richter</dc:creator>
  <cp:lastModifiedBy>Worst, Philipp</cp:lastModifiedBy>
  <cp:lastPrinted>2018-12-13T09:59:42Z</cp:lastPrinted>
  <dcterms:created xsi:type="dcterms:W3CDTF">2011-12-20T15:06:05Z</dcterms:created>
  <dcterms:modified xsi:type="dcterms:W3CDTF">2022-06-14T14:16:03Z</dcterms:modified>
</cp:coreProperties>
</file>